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1562F03F-90F5-4C10-854F-91CA6E24A1DA}" xr6:coauthVersionLast="45" xr6:coauthVersionMax="45" xr10:uidLastSave="{00000000-0000-0000-0000-000000000000}"/>
  <workbookProtection workbookPassword="9B89" lockStructure="1"/>
  <bookViews>
    <workbookView xWindow="-120" yWindow="-120" windowWidth="29040" windowHeight="15840" xr2:uid="{00000000-000D-0000-FFFF-FFFF00000000}"/>
  </bookViews>
  <sheets>
    <sheet name="OPEN AGREEMENTS" sheetId="1" r:id="rId1"/>
    <sheet name="PROPOSALS" sheetId="7" r:id="rId2"/>
    <sheet name="Sheet1" sheetId="6" r:id="rId3"/>
  </sheets>
  <definedNames>
    <definedName name="_xlnm.Print_Area" localSheetId="0">'OPEN AGREEMENTS'!$A$1:$I$31</definedName>
    <definedName name="_xlnm.Print_Area" localSheetId="1">PROPOSALS!$B$1:$I$17</definedName>
    <definedName name="QBCANSUPPORTUPDATE" localSheetId="0">FALSE</definedName>
    <definedName name="QBCANSUPPORTUPDATE" localSheetId="1">FALSE</definedName>
    <definedName name="QBCOMPANYFILENAME" localSheetId="0">"C:\Users\Brenda\Desktop\QuickBooksAutoDataRecovery\Brenda.QBW.ADR"</definedName>
    <definedName name="QBCOMPANYFILENAME" localSheetId="1">"C:\Users\Brenda\Desktop\QuickBooksAutoDataRecovery\Brenda.QBW.ADR"</definedName>
    <definedName name="QBENDDATE" localSheetId="0">20140917</definedName>
    <definedName name="QBENDDATE" localSheetId="1">20140917</definedName>
    <definedName name="QBHEADERSONSCREEN" localSheetId="0">TRUE</definedName>
    <definedName name="QBHEADERSONSCREEN" localSheetId="1">TRUE</definedName>
    <definedName name="QBMETADATASIZE" localSheetId="0">0</definedName>
    <definedName name="QBMETADATASIZE" localSheetId="1">0</definedName>
    <definedName name="QBPRESERVECOLOR" localSheetId="0">TRUE</definedName>
    <definedName name="QBPRESERVECOLOR" localSheetId="1">TRUE</definedName>
    <definedName name="QBPRESERVEFONT" localSheetId="0">TRUE</definedName>
    <definedName name="QBPRESERVEFONT" localSheetId="1">TRUE</definedName>
    <definedName name="QBPRESERVEROWHEIGHT" localSheetId="0">TRUE</definedName>
    <definedName name="QBPRESERVEROWHEIGHT" localSheetId="1">TRUE</definedName>
    <definedName name="QBPRESERVESPACE" localSheetId="0">FALSE</definedName>
    <definedName name="QBPRESERVESPACE" localSheetId="1">FALSE</definedName>
    <definedName name="QBREPORTCOLAXIS" localSheetId="0">0</definedName>
    <definedName name="QBREPORTCOLAXIS" localSheetId="1">0</definedName>
    <definedName name="QBREPORTCOMPANYID" localSheetId="0">"385c8315cfd94e7e8f65a595dbeb9203"</definedName>
    <definedName name="QBREPORTCOMPANYID" localSheetId="1">"385c8315cfd94e7e8f65a595dbeb9203"</definedName>
    <definedName name="QBREPORTCOMPARECOL_ANNUALBUDGET" localSheetId="0">FALSE</definedName>
    <definedName name="QBREPORTCOMPARECOL_ANNUALBUDGET" localSheetId="1">FALSE</definedName>
    <definedName name="QBREPORTCOMPARECOL_AVGCOGS" localSheetId="0">FALSE</definedName>
    <definedName name="QBREPORTCOMPARECOL_AVGCOGS" localSheetId="1">FALSE</definedName>
    <definedName name="QBREPORTCOMPARECOL_AVGPRICE" localSheetId="0">FALSE</definedName>
    <definedName name="QBREPORTCOMPARECOL_AVGPRICE" localSheetId="1">FALSE</definedName>
    <definedName name="QBREPORTCOMPARECOL_BUDDIFF" localSheetId="0">FALSE</definedName>
    <definedName name="QBREPORTCOMPARECOL_BUDDIFF" localSheetId="1">FALSE</definedName>
    <definedName name="QBREPORTCOMPARECOL_BUDGET" localSheetId="0">FALSE</definedName>
    <definedName name="QBREPORTCOMPARECOL_BUDGET" localSheetId="1">FALSE</definedName>
    <definedName name="QBREPORTCOMPARECOL_BUDPCT" localSheetId="0">FALSE</definedName>
    <definedName name="QBREPORTCOMPARECOL_BUDPCT" localSheetId="1">FALSE</definedName>
    <definedName name="QBREPORTCOMPARECOL_COGS" localSheetId="0">FALSE</definedName>
    <definedName name="QBREPORTCOMPARECOL_COGS" localSheetId="1">FALSE</definedName>
    <definedName name="QBREPORTCOMPARECOL_EXCLUDEAMOUNT" localSheetId="0">FALSE</definedName>
    <definedName name="QBREPORTCOMPARECOL_EXCLUDEAMOUNT" localSheetId="1">FALSE</definedName>
    <definedName name="QBREPORTCOMPARECOL_EXCLUDECURPERIOD" localSheetId="0">FALSE</definedName>
    <definedName name="QBREPORTCOMPARECOL_EXCLUDECURPERIOD" localSheetId="1">FALSE</definedName>
    <definedName name="QBREPORTCOMPARECOL_FORECAST" localSheetId="0">FALSE</definedName>
    <definedName name="QBREPORTCOMPARECOL_FORECAST" localSheetId="1">FALSE</definedName>
    <definedName name="QBREPORTCOMPARECOL_GROSSMARGIN" localSheetId="0">FALSE</definedName>
    <definedName name="QBREPORTCOMPARECOL_GROSSMARGIN" localSheetId="1">FALSE</definedName>
    <definedName name="QBREPORTCOMPARECOL_GROSSMARGINPCT" localSheetId="0">FALSE</definedName>
    <definedName name="QBREPORTCOMPARECOL_GROSSMARGINPCT" localSheetId="1">FALSE</definedName>
    <definedName name="QBREPORTCOMPARECOL_HOURS" localSheetId="0">FALSE</definedName>
    <definedName name="QBREPORTCOMPARECOL_HOURS" localSheetId="1">FALSE</definedName>
    <definedName name="QBREPORTCOMPARECOL_PCTCOL" localSheetId="0">FALSE</definedName>
    <definedName name="QBREPORTCOMPARECOL_PCTCOL" localSheetId="1">FALSE</definedName>
    <definedName name="QBREPORTCOMPARECOL_PCTEXPENSE" localSheetId="0">FALSE</definedName>
    <definedName name="QBREPORTCOMPARECOL_PCTEXPENSE" localSheetId="1">FALSE</definedName>
    <definedName name="QBREPORTCOMPARECOL_PCTINCOME" localSheetId="0">FALSE</definedName>
    <definedName name="QBREPORTCOMPARECOL_PCTINCOME" localSheetId="1">FALSE</definedName>
    <definedName name="QBREPORTCOMPARECOL_PCTOFSALES" localSheetId="0">FALSE</definedName>
    <definedName name="QBREPORTCOMPARECOL_PCTOFSALES" localSheetId="1">FALSE</definedName>
    <definedName name="QBREPORTCOMPARECOL_PCTROW" localSheetId="0">FALSE</definedName>
    <definedName name="QBREPORTCOMPARECOL_PCTROW" localSheetId="1">FALSE</definedName>
    <definedName name="QBREPORTCOMPARECOL_PPDIFF" localSheetId="0">FALSE</definedName>
    <definedName name="QBREPORTCOMPARECOL_PPDIFF" localSheetId="1">FALSE</definedName>
    <definedName name="QBREPORTCOMPARECOL_PPPCT" localSheetId="0">FALSE</definedName>
    <definedName name="QBREPORTCOMPARECOL_PPPCT" localSheetId="1">FALSE</definedName>
    <definedName name="QBREPORTCOMPARECOL_PREVPERIOD" localSheetId="0">FALSE</definedName>
    <definedName name="QBREPORTCOMPARECOL_PREVPERIOD" localSheetId="1">FALSE</definedName>
    <definedName name="QBREPORTCOMPARECOL_PREVYEAR" localSheetId="0">FALSE</definedName>
    <definedName name="QBREPORTCOMPARECOL_PREVYEAR" localSheetId="1">FALSE</definedName>
    <definedName name="QBREPORTCOMPARECOL_PYDIFF" localSheetId="0">FALSE</definedName>
    <definedName name="QBREPORTCOMPARECOL_PYDIFF" localSheetId="1">FALSE</definedName>
    <definedName name="QBREPORTCOMPARECOL_PYPCT" localSheetId="0">FALSE</definedName>
    <definedName name="QBREPORTCOMPARECOL_PYPCT" localSheetId="1">FALSE</definedName>
    <definedName name="QBREPORTCOMPARECOL_QTY" localSheetId="0">FALSE</definedName>
    <definedName name="QBREPORTCOMPARECOL_QTY" localSheetId="1">FALSE</definedName>
    <definedName name="QBREPORTCOMPARECOL_RATE" localSheetId="0">FALSE</definedName>
    <definedName name="QBREPORTCOMPARECOL_RATE" localSheetId="1">FALSE</definedName>
    <definedName name="QBREPORTCOMPARECOL_TRIPBILLEDMILES" localSheetId="0">FALSE</definedName>
    <definedName name="QBREPORTCOMPARECOL_TRIPBILLEDMILES" localSheetId="1">FALSE</definedName>
    <definedName name="QBREPORTCOMPARECOL_TRIPBILLINGAMOUNT" localSheetId="0">FALSE</definedName>
    <definedName name="QBREPORTCOMPARECOL_TRIPBILLINGAMOUNT" localSheetId="1">FALSE</definedName>
    <definedName name="QBREPORTCOMPARECOL_TRIPMILES" localSheetId="0">FALSE</definedName>
    <definedName name="QBREPORTCOMPARECOL_TRIPMILES" localSheetId="1">FALSE</definedName>
    <definedName name="QBREPORTCOMPARECOL_TRIPNOTBILLABLEMILES" localSheetId="0">FALSE</definedName>
    <definedName name="QBREPORTCOMPARECOL_TRIPNOTBILLABLEMILES" localSheetId="1">FALSE</definedName>
    <definedName name="QBREPORTCOMPARECOL_TRIPTAXDEDUCTIBLEAMOUNT" localSheetId="0">FALSE</definedName>
    <definedName name="QBREPORTCOMPARECOL_TRIPTAXDEDUCTIBLEAMOUNT" localSheetId="1">FALSE</definedName>
    <definedName name="QBREPORTCOMPARECOL_TRIPUNBILLEDMILES" localSheetId="0">FALSE</definedName>
    <definedName name="QBREPORTCOMPARECOL_TRIPUNBILLEDMILES" localSheetId="1">FALSE</definedName>
    <definedName name="QBREPORTCOMPARECOL_YTD" localSheetId="0">FALSE</definedName>
    <definedName name="QBREPORTCOMPARECOL_YTD" localSheetId="1">FALSE</definedName>
    <definedName name="QBREPORTCOMPARECOL_YTDBUDGET" localSheetId="0">FALSE</definedName>
    <definedName name="QBREPORTCOMPARECOL_YTDBUDGET" localSheetId="1">FALSE</definedName>
    <definedName name="QBREPORTCOMPARECOL_YTDPCT" localSheetId="0">FALSE</definedName>
    <definedName name="QBREPORTCOMPARECOL_YTDPCT" localSheetId="1">FALSE</definedName>
    <definedName name="QBREPORTROWAXIS" localSheetId="0">76</definedName>
    <definedName name="QBREPORTROWAXIS" localSheetId="1">76</definedName>
    <definedName name="QBREPORTSUBCOLAXIS" localSheetId="0">0</definedName>
    <definedName name="QBREPORTSUBCOLAXIS" localSheetId="1">0</definedName>
    <definedName name="QBREPORTTYPE" localSheetId="0">214</definedName>
    <definedName name="QBREPORTTYPE" localSheetId="1">214</definedName>
    <definedName name="QBROWHEADERS" localSheetId="0">0</definedName>
    <definedName name="QBROWHEADERS" localSheetId="1">0</definedName>
    <definedName name="QBSTARTDATE" localSheetId="0">20140917</definedName>
    <definedName name="QBSTARTDATE" localSheetId="1">20140917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5" i="7" l="1"/>
  <c r="H14" i="7"/>
  <c r="I30" i="1"/>
  <c r="I29" i="1"/>
  <c r="I28" i="1"/>
  <c r="H16" i="7" l="1"/>
  <c r="I31" i="1" l="1"/>
  <c r="H17" i="7" l="1"/>
</calcChain>
</file>

<file path=xl/sharedStrings.xml><?xml version="1.0" encoding="utf-8"?>
<sst xmlns="http://schemas.openxmlformats.org/spreadsheetml/2006/main" count="171" uniqueCount="129">
  <si>
    <t>#41-20</t>
  </si>
  <si>
    <t>Scott River Stream Restoration and Sediment Reduction Program</t>
  </si>
  <si>
    <t>Scott River Water Trust</t>
  </si>
  <si>
    <t>#71-12</t>
  </si>
  <si>
    <t>Scott River Project Development</t>
  </si>
  <si>
    <t>California Trout</t>
  </si>
  <si>
    <t>#44-8</t>
  </si>
  <si>
    <t>Agreement Title</t>
  </si>
  <si>
    <t>RCD Ref #</t>
  </si>
  <si>
    <t>Agreement #</t>
  </si>
  <si>
    <t>U.S. Department of the Interior</t>
  </si>
  <si>
    <t>CDFA #</t>
  </si>
  <si>
    <t xml:space="preserve">Fish and Wildlife Service </t>
  </si>
  <si>
    <t>D1613103</t>
  </si>
  <si>
    <t>Fish and Wildlife Service</t>
  </si>
  <si>
    <t>Fort Goff Creek Diversion Modification &amp; Barrier Removal</t>
  </si>
  <si>
    <t>F15AP00618</t>
  </si>
  <si>
    <t>n/a</t>
  </si>
  <si>
    <t>-</t>
  </si>
  <si>
    <t>Total</t>
  </si>
  <si>
    <t>State of California</t>
  </si>
  <si>
    <t>Non-governmental Organizations</t>
  </si>
  <si>
    <t>Grantor (source of funding if pass through)</t>
  </si>
  <si>
    <t>Federal Sources</t>
  </si>
  <si>
    <t>State Sources</t>
  </si>
  <si>
    <t>Private/Other Sources</t>
  </si>
  <si>
    <t>Agreement Term</t>
  </si>
  <si>
    <t>Funded Amount</t>
  </si>
  <si>
    <t>Description/Tasks</t>
  </si>
  <si>
    <t>Scott River Stream Bioengineering Project</t>
  </si>
  <si>
    <t>F17AC00512</t>
  </si>
  <si>
    <t>#26-3</t>
  </si>
  <si>
    <t>Scott River Off-Channel Habitat Project</t>
  </si>
  <si>
    <t>F17AC00509</t>
  </si>
  <si>
    <t>#60-3</t>
  </si>
  <si>
    <t>Lower Scott Valley Stream Habitat Restoration</t>
  </si>
  <si>
    <t>Lower Mill Creek Habitat Enhancement for Coho Salmon</t>
  </si>
  <si>
    <t>#71-15</t>
  </si>
  <si>
    <t xml:space="preserve">Perform habitat assessment and hydraulic modeling through 200 acres of Scott River floodplain and implement off-channel pond </t>
  </si>
  <si>
    <t xml:space="preserve">Funding Opportunity </t>
  </si>
  <si>
    <t>Proposed Term</t>
  </si>
  <si>
    <t>Requested Amount</t>
  </si>
  <si>
    <t>Proposal Title</t>
  </si>
  <si>
    <t>Construction of off-channel pond on Scott River and installation of associated riparian planting</t>
  </si>
  <si>
    <t xml:space="preserve">Facilitate the development and planning of restoration work in the Scott River Watershed and support project specific monitoring efforts on French Creek and South Fork </t>
  </si>
  <si>
    <t>Planning and development of habitat enhancement opportunities on Mill Creek in Mugginsville</t>
  </si>
  <si>
    <t>Perform annual spawning ground surveys for Chinook salmon through Scott River Valley index reaches</t>
  </si>
  <si>
    <t>#44-9</t>
  </si>
  <si>
    <t>ID #</t>
  </si>
  <si>
    <t>0208.18.057953</t>
  </si>
  <si>
    <t>0208.18.057875</t>
  </si>
  <si>
    <t>Fort Goff Fish Passage and Diversion Improvement</t>
  </si>
  <si>
    <t>F18AP00224</t>
  </si>
  <si>
    <t>#8-14</t>
  </si>
  <si>
    <t>Mid Klamath River Fall Chinook Spawner Survey</t>
  </si>
  <si>
    <t>0208.18.060447</t>
  </si>
  <si>
    <t>#60-4</t>
  </si>
  <si>
    <t>Lower Scott Valley Stream Habitat Restoration: Phase II</t>
  </si>
  <si>
    <t>Develop conceptual designs for restoration of a priority subreach of the 200 acre Scott River floodplain</t>
  </si>
  <si>
    <t>0208.18.060263</t>
  </si>
  <si>
    <t>#18-1</t>
  </si>
  <si>
    <t xml:space="preserve">Implementation of instream large woody debris structures with associated streambed grading to promote floodplain activation on South Fork Scott River </t>
  </si>
  <si>
    <t>National Fish and Wildlife Foundation                               (U.S. Bureau of Reclamation CFDA 15.517)</t>
  </si>
  <si>
    <t>National Fish and Wildlife Foundation                                  (U.S. Bureau of Reclamation CFDA 15.517)</t>
  </si>
  <si>
    <t>National Fish and Wildlife Foundation                               (U.S. Fish and Wildlife Service CFDA 15.608)</t>
  </si>
  <si>
    <t>State Water Resources Control Board                (Environmental Protection Agency CFDA 66.46)</t>
  </si>
  <si>
    <t>South Fork Scott River Floodplain Restoration and Increased Habitat Complexity for Coho Salmon</t>
  </si>
  <si>
    <t>8/1/15 - 9/30/20</t>
  </si>
  <si>
    <t>9/13/17 - 9/30/22</t>
  </si>
  <si>
    <t>Implementation of streambank stabilizations on Scott River at rkm 60 and 67</t>
  </si>
  <si>
    <t>Planning and installation of diversion intake and fish screen on Upper Ditch of Fort Goff Creek in Seiad</t>
  </si>
  <si>
    <t>9/1/17 - 9/30/22</t>
  </si>
  <si>
    <t xml:space="preserve">Design and implement streambank stabilization and riparian planting on Scott River rkm 60 and 67 </t>
  </si>
  <si>
    <t>10/1/16 - 6/30/20</t>
  </si>
  <si>
    <t>1/1/19 - 12/31/21</t>
  </si>
  <si>
    <t>1/1/19 - 3/31/22</t>
  </si>
  <si>
    <t>Annual Scott River Adult Coho Spawning Ground Surveys</t>
  </si>
  <si>
    <t>10/1/19 - 9/30/24</t>
  </si>
  <si>
    <t>Organizational Support and Project Development</t>
  </si>
  <si>
    <t>Perform annual spawning ground surveys for coho salmon through Scott River Valley index reaches</t>
  </si>
  <si>
    <t>Facilitate the development and planning of fisheries restoration projects in the Scott River Watershed</t>
  </si>
  <si>
    <t>6/1/19 - 9/30/21</t>
  </si>
  <si>
    <t>0208.18.061688</t>
  </si>
  <si>
    <t>#41-25</t>
  </si>
  <si>
    <t>Installation of diversion intake on Upper Ditch of Fort Goff Creek in Seiad</t>
  </si>
  <si>
    <t>F19AP00242</t>
  </si>
  <si>
    <t>#8-15</t>
  </si>
  <si>
    <t>10/1/19 - 9/30/20</t>
  </si>
  <si>
    <t>F19AC00411</t>
  </si>
  <si>
    <t>#41-26</t>
  </si>
  <si>
    <t>French Creek Diversion Improvement</t>
  </si>
  <si>
    <t>10/1/19 - 9/30/21</t>
  </si>
  <si>
    <t>Youngs Dam Fish Passage Assessment</t>
  </si>
  <si>
    <t>#41-27</t>
  </si>
  <si>
    <t>F19AC00412</t>
  </si>
  <si>
    <t>#18-2</t>
  </si>
  <si>
    <t>F19AC00421</t>
  </si>
  <si>
    <t>South Fork Scott River Floodplain Connectivity Project Phase II</t>
  </si>
  <si>
    <t>8/1/19 - 7/31/24</t>
  </si>
  <si>
    <t>F19AP00388</t>
  </si>
  <si>
    <t>#34-9</t>
  </si>
  <si>
    <t>#39-11</t>
  </si>
  <si>
    <t>2019 Water Leasing Program Compliance Monitoring</t>
  </si>
  <si>
    <t>6/15/19 - 4/30/20</t>
  </si>
  <si>
    <t>Planning and development of water conservation strategy on Richman Ditch</t>
  </si>
  <si>
    <t>Assess limiting factors to fish passage over Young's Dam and produce recommendations related to infrastructure and management</t>
  </si>
  <si>
    <t>6/1/17 - 3/31/21</t>
  </si>
  <si>
    <t>8/1/18 - 9/30/20</t>
  </si>
  <si>
    <t>2/1/18 - 6/30/21</t>
  </si>
  <si>
    <t>2020 Water Leasing Program Compliance Monitoring</t>
  </si>
  <si>
    <t>#39-12</t>
  </si>
  <si>
    <t>#39-13</t>
  </si>
  <si>
    <t>Implement water leases and complete assocaited monitoring over the irrigation season</t>
  </si>
  <si>
    <t>Compliance monitoring of French Creek Diversion 48 permanent dedication</t>
  </si>
  <si>
    <t>French Creek Diversion 48 Dedication Monitoring</t>
  </si>
  <si>
    <t>6/1/20 - 3/15/23</t>
  </si>
  <si>
    <t>7/14/20 - 4/14/21</t>
  </si>
  <si>
    <t>10/1/20 - 9/30/24</t>
  </si>
  <si>
    <t>Annual Chinook Spawning Ground Surveys</t>
  </si>
  <si>
    <t>Annual Scott River Coho Salmon Spawning Ground Surveys</t>
  </si>
  <si>
    <t>10/1/20 - 4/30/21</t>
  </si>
  <si>
    <t>8/1/20 - 5/31/21</t>
  </si>
  <si>
    <t>South Fork Scott River Floodplain Restoration Project - Phase III</t>
  </si>
  <si>
    <t>Department of Conservation -- RCD Financial Assistance Program</t>
  </si>
  <si>
    <t>Siskiyou RCD Capacity Development</t>
  </si>
  <si>
    <t>9/1/20 - 3/31/22</t>
  </si>
  <si>
    <t>Develop an Invasive Plant Management Program within Scott Valley</t>
  </si>
  <si>
    <t>5/5/20 - 4/30/21</t>
  </si>
  <si>
    <t>#31-1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</si>
</sst>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9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0" applyFont="1" applyAlignment="1">
      <alignment horizontal="left"/>
    </xf>
    <xf numFmtId="44" fontId="4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4" fillId="0" borderId="0" xfId="0" applyFont="1" applyAlignment="1">
      <alignment horizontal="right"/>
    </xf>
    <xf numFmtId="44" fontId="4" fillId="0" borderId="0" xfId="0" applyNumberFormat="1" applyFont="1"/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7" fillId="0" borderId="2" xfId="0" applyFont="1" applyBorder="1" applyAlignment="1">
      <alignment wrapText="1"/>
    </xf>
    <xf numFmtId="0" fontId="7" fillId="0" borderId="2" xfId="0" applyFont="1" applyBorder="1" applyAlignment="1">
      <alignment horizontal="left"/>
    </xf>
    <xf numFmtId="44" fontId="4" fillId="0" borderId="2" xfId="0" applyNumberFormat="1" applyFont="1" applyBorder="1" applyAlignment="1">
      <alignment horizontal="left"/>
    </xf>
    <xf numFmtId="44" fontId="4" fillId="0" borderId="2" xfId="1" applyNumberFormat="1" applyFont="1" applyBorder="1" applyAlignment="1">
      <alignment horizontal="left"/>
    </xf>
    <xf numFmtId="44" fontId="4" fillId="0" borderId="2" xfId="0" applyNumberFormat="1" applyFont="1" applyBorder="1" applyAlignment="1">
      <alignment horizontal="left" wrapText="1"/>
    </xf>
    <xf numFmtId="44" fontId="4" fillId="0" borderId="0" xfId="0" applyNumberFormat="1" applyFont="1" applyAlignment="1">
      <alignment horizontal="left"/>
    </xf>
    <xf numFmtId="44" fontId="4" fillId="0" borderId="0" xfId="28" applyFont="1" applyAlignment="1">
      <alignment horizontal="left"/>
    </xf>
    <xf numFmtId="0" fontId="5" fillId="0" borderId="1" xfId="0" applyFont="1" applyBorder="1" applyAlignment="1">
      <alignment wrapText="1"/>
    </xf>
    <xf numFmtId="44" fontId="5" fillId="0" borderId="1" xfId="0" applyNumberFormat="1" applyFont="1" applyBorder="1" applyAlignment="1">
      <alignment horizontal="left"/>
    </xf>
    <xf numFmtId="0" fontId="6" fillId="0" borderId="2" xfId="0" applyFont="1" applyBorder="1" applyAlignment="1">
      <alignment wrapText="1"/>
    </xf>
    <xf numFmtId="0" fontId="5" fillId="0" borderId="0" xfId="0" applyFont="1"/>
    <xf numFmtId="0" fontId="5" fillId="0" borderId="3" xfId="0" applyFont="1" applyBorder="1"/>
    <xf numFmtId="0" fontId="5" fillId="0" borderId="3" xfId="0" applyFont="1" applyBorder="1" applyAlignment="1">
      <alignment wrapText="1"/>
    </xf>
    <xf numFmtId="0" fontId="5" fillId="0" borderId="3" xfId="0" applyFont="1" applyBorder="1" applyAlignment="1">
      <alignment horizontal="left"/>
    </xf>
    <xf numFmtId="44" fontId="5" fillId="0" borderId="3" xfId="0" applyNumberFormat="1" applyFont="1" applyBorder="1" applyAlignment="1">
      <alignment horizontal="right" wrapText="1"/>
    </xf>
    <xf numFmtId="0" fontId="8" fillId="0" borderId="0" xfId="0" applyFont="1" applyAlignment="1">
      <alignment horizontal="left" wrapText="1"/>
    </xf>
    <xf numFmtId="44" fontId="7" fillId="0" borderId="2" xfId="28" applyFont="1" applyBorder="1" applyAlignment="1">
      <alignment horizontal="left"/>
    </xf>
    <xf numFmtId="0" fontId="4" fillId="0" borderId="0" xfId="0" applyFont="1" applyAlignment="1"/>
    <xf numFmtId="0" fontId="4" fillId="0" borderId="2" xfId="0" applyFont="1" applyBorder="1" applyAlignment="1">
      <alignment horizontal="left" wrapText="1"/>
    </xf>
    <xf numFmtId="0" fontId="4" fillId="0" borderId="1" xfId="0" applyFont="1" applyBorder="1" applyAlignment="1"/>
    <xf numFmtId="0" fontId="5" fillId="0" borderId="1" xfId="0" applyFont="1" applyBorder="1" applyAlignment="1"/>
    <xf numFmtId="0" fontId="4" fillId="0" borderId="0" xfId="0" applyFont="1" applyAlignment="1">
      <alignment horizontal="left" wrapText="1"/>
    </xf>
    <xf numFmtId="44" fontId="4" fillId="0" borderId="0" xfId="0" applyNumberFormat="1" applyFont="1" applyAlignment="1">
      <alignment horizontal="right" wrapText="1"/>
    </xf>
    <xf numFmtId="0" fontId="7" fillId="0" borderId="4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44" fontId="4" fillId="0" borderId="0" xfId="28" applyFont="1" applyAlignment="1">
      <alignment horizontal="right" wrapText="1"/>
    </xf>
    <xf numFmtId="44" fontId="4" fillId="0" borderId="2" xfId="1" applyNumberFormat="1" applyFont="1" applyBorder="1" applyAlignment="1">
      <alignment horizontal="right" wrapText="1"/>
    </xf>
    <xf numFmtId="44" fontId="5" fillId="0" borderId="1" xfId="0" applyNumberFormat="1" applyFont="1" applyBorder="1" applyAlignment="1">
      <alignment horizontal="right"/>
    </xf>
    <xf numFmtId="44" fontId="7" fillId="0" borderId="2" xfId="0" applyNumberFormat="1" applyFont="1" applyBorder="1" applyAlignment="1">
      <alignment horizontal="left"/>
    </xf>
    <xf numFmtId="44" fontId="7" fillId="0" borderId="2" xfId="1" applyNumberFormat="1" applyFont="1" applyBorder="1" applyAlignment="1">
      <alignment horizontal="right" wrapText="1"/>
    </xf>
    <xf numFmtId="44" fontId="4" fillId="0" borderId="2" xfId="0" applyNumberFormat="1" applyFont="1" applyBorder="1" applyAlignment="1">
      <alignment horizontal="right" wrapText="1"/>
    </xf>
    <xf numFmtId="0" fontId="8" fillId="0" borderId="0" xfId="0" applyFont="1" applyAlignment="1">
      <alignment horizontal="left" wrapText="1"/>
    </xf>
  </cellXfs>
  <cellStyles count="29">
    <cellStyle name="Comma" xfId="1" builtinId="3"/>
    <cellStyle name="Currency" xfId="28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N36"/>
  <sheetViews>
    <sheetView showGridLines="0" tabSelected="1" view="pageLayout" zoomScaleNormal="85" workbookViewId="0">
      <selection activeCell="G25" sqref="G25"/>
    </sheetView>
  </sheetViews>
  <sheetFormatPr defaultColWidth="8.7109375" defaultRowHeight="12.75" x14ac:dyDescent="0.2"/>
  <cols>
    <col min="1" max="1" width="0.140625" style="1" customWidth="1"/>
    <col min="2" max="2" width="3.5703125" style="1" customWidth="1"/>
    <col min="3" max="3" width="42.28515625" style="2" customWidth="1"/>
    <col min="4" max="4" width="7.85546875" style="3" hidden="1" customWidth="1"/>
    <col min="5" max="5" width="14.5703125" style="3" customWidth="1"/>
    <col min="6" max="6" width="10.42578125" style="3" customWidth="1"/>
    <col min="7" max="7" width="60.5703125" style="2" customWidth="1"/>
    <col min="8" max="8" width="21.85546875" style="2" customWidth="1"/>
    <col min="9" max="9" width="17" style="11" customWidth="1"/>
    <col min="10" max="10" width="155.7109375" style="2" customWidth="1"/>
    <col min="11" max="13" width="8.7109375" style="1"/>
    <col min="14" max="14" width="12.42578125" style="1" bestFit="1" customWidth="1"/>
    <col min="15" max="16384" width="8.7109375" style="1"/>
  </cols>
  <sheetData>
    <row r="1" spans="2:10" s="26" customFormat="1" ht="13.5" thickBot="1" x14ac:dyDescent="0.25">
      <c r="B1" s="27" t="s">
        <v>22</v>
      </c>
      <c r="C1" s="28"/>
      <c r="D1" s="29" t="s">
        <v>11</v>
      </c>
      <c r="E1" s="29" t="s">
        <v>9</v>
      </c>
      <c r="F1" s="29" t="s">
        <v>8</v>
      </c>
      <c r="G1" s="28" t="s">
        <v>7</v>
      </c>
      <c r="H1" s="28" t="s">
        <v>26</v>
      </c>
      <c r="I1" s="30" t="s">
        <v>27</v>
      </c>
      <c r="J1" s="28" t="s">
        <v>28</v>
      </c>
    </row>
    <row r="2" spans="2:10" x14ac:dyDescent="0.2">
      <c r="B2" s="1" t="s">
        <v>10</v>
      </c>
      <c r="I2" s="4"/>
    </row>
    <row r="3" spans="2:10" x14ac:dyDescent="0.2">
      <c r="C3" s="13" t="s">
        <v>12</v>
      </c>
      <c r="D3" s="14">
        <v>15.608000000000001</v>
      </c>
      <c r="E3" s="14" t="s">
        <v>16</v>
      </c>
      <c r="F3" s="15" t="s">
        <v>0</v>
      </c>
      <c r="G3" s="25" t="s">
        <v>15</v>
      </c>
      <c r="H3" s="25" t="s">
        <v>67</v>
      </c>
      <c r="I3" s="18">
        <v>99250</v>
      </c>
      <c r="J3" s="25" t="s">
        <v>70</v>
      </c>
    </row>
    <row r="4" spans="2:10" x14ac:dyDescent="0.2">
      <c r="C4" s="16" t="s">
        <v>14</v>
      </c>
      <c r="D4" s="14">
        <v>15.631</v>
      </c>
      <c r="E4" s="14" t="s">
        <v>30</v>
      </c>
      <c r="F4" s="14" t="s">
        <v>47</v>
      </c>
      <c r="G4" s="13" t="s">
        <v>29</v>
      </c>
      <c r="H4" s="13" t="s">
        <v>68</v>
      </c>
      <c r="I4" s="18">
        <v>49550</v>
      </c>
      <c r="J4" s="13" t="s">
        <v>69</v>
      </c>
    </row>
    <row r="5" spans="2:10" x14ac:dyDescent="0.2">
      <c r="C5" s="13" t="s">
        <v>14</v>
      </c>
      <c r="D5" s="14">
        <v>15.631</v>
      </c>
      <c r="E5" s="14" t="s">
        <v>33</v>
      </c>
      <c r="F5" s="15" t="s">
        <v>31</v>
      </c>
      <c r="G5" s="13" t="s">
        <v>32</v>
      </c>
      <c r="H5" s="13" t="s">
        <v>71</v>
      </c>
      <c r="I5" s="18">
        <v>70939</v>
      </c>
      <c r="J5" s="13" t="s">
        <v>43</v>
      </c>
    </row>
    <row r="6" spans="2:10" x14ac:dyDescent="0.2">
      <c r="C6" s="13" t="s">
        <v>14</v>
      </c>
      <c r="D6" s="14">
        <v>15.608000000000001</v>
      </c>
      <c r="E6" s="14" t="s">
        <v>52</v>
      </c>
      <c r="F6" s="15" t="s">
        <v>53</v>
      </c>
      <c r="G6" s="13" t="s">
        <v>54</v>
      </c>
      <c r="H6" s="13" t="s">
        <v>107</v>
      </c>
      <c r="I6" s="18">
        <v>16804.689999999999</v>
      </c>
      <c r="J6" s="25" t="s">
        <v>46</v>
      </c>
    </row>
    <row r="7" spans="2:10" x14ac:dyDescent="0.2">
      <c r="C7" s="13" t="s">
        <v>14</v>
      </c>
      <c r="D7" s="14">
        <v>15.608000000000001</v>
      </c>
      <c r="E7" s="14" t="s">
        <v>85</v>
      </c>
      <c r="F7" s="15" t="s">
        <v>86</v>
      </c>
      <c r="G7" s="13" t="s">
        <v>54</v>
      </c>
      <c r="H7" s="13" t="s">
        <v>87</v>
      </c>
      <c r="I7" s="18">
        <v>16925.14</v>
      </c>
      <c r="J7" s="25" t="s">
        <v>46</v>
      </c>
    </row>
    <row r="8" spans="2:10" x14ac:dyDescent="0.2">
      <c r="C8" s="13" t="s">
        <v>14</v>
      </c>
      <c r="D8" s="14">
        <v>15.608000000000001</v>
      </c>
      <c r="E8" s="14" t="s">
        <v>88</v>
      </c>
      <c r="F8" s="15" t="s">
        <v>89</v>
      </c>
      <c r="G8" s="13" t="s">
        <v>90</v>
      </c>
      <c r="H8" s="13" t="s">
        <v>91</v>
      </c>
      <c r="I8" s="18">
        <v>25860</v>
      </c>
      <c r="J8" s="25" t="s">
        <v>104</v>
      </c>
    </row>
    <row r="9" spans="2:10" x14ac:dyDescent="0.2">
      <c r="C9" s="13" t="s">
        <v>14</v>
      </c>
      <c r="D9" s="14">
        <v>15.608000000000001</v>
      </c>
      <c r="E9" s="14" t="s">
        <v>94</v>
      </c>
      <c r="F9" s="15" t="s">
        <v>93</v>
      </c>
      <c r="G9" s="13" t="s">
        <v>92</v>
      </c>
      <c r="H9" s="13" t="s">
        <v>77</v>
      </c>
      <c r="I9" s="18">
        <v>118245</v>
      </c>
      <c r="J9" s="25" t="s">
        <v>105</v>
      </c>
    </row>
    <row r="10" spans="2:10" x14ac:dyDescent="0.2">
      <c r="C10" s="13" t="s">
        <v>14</v>
      </c>
      <c r="D10" s="14">
        <v>15.608000000000001</v>
      </c>
      <c r="E10" s="14" t="s">
        <v>96</v>
      </c>
      <c r="F10" s="15" t="s">
        <v>95</v>
      </c>
      <c r="G10" s="13" t="s">
        <v>97</v>
      </c>
      <c r="H10" s="13" t="s">
        <v>98</v>
      </c>
      <c r="I10" s="18">
        <v>34916</v>
      </c>
      <c r="J10" s="13" t="s">
        <v>61</v>
      </c>
    </row>
    <row r="11" spans="2:10" x14ac:dyDescent="0.2">
      <c r="C11" s="13" t="s">
        <v>14</v>
      </c>
      <c r="D11" s="14">
        <v>15.608000000000001</v>
      </c>
      <c r="E11" s="14" t="s">
        <v>99</v>
      </c>
      <c r="F11" s="15" t="s">
        <v>100</v>
      </c>
      <c r="G11" s="13" t="s">
        <v>76</v>
      </c>
      <c r="H11" s="13" t="s">
        <v>87</v>
      </c>
      <c r="I11" s="18">
        <v>18006</v>
      </c>
      <c r="J11" s="25" t="s">
        <v>79</v>
      </c>
    </row>
    <row r="12" spans="2:10" x14ac:dyDescent="0.2">
      <c r="F12" s="5"/>
      <c r="I12" s="21"/>
    </row>
    <row r="13" spans="2:10" x14ac:dyDescent="0.2">
      <c r="B13" s="1" t="s">
        <v>20</v>
      </c>
      <c r="F13" s="5"/>
      <c r="G13" s="6"/>
      <c r="H13" s="6"/>
      <c r="I13" s="22"/>
      <c r="J13" s="6"/>
    </row>
    <row r="14" spans="2:10" ht="25.5" x14ac:dyDescent="0.2">
      <c r="C14" s="13" t="s">
        <v>65</v>
      </c>
      <c r="D14" s="14"/>
      <c r="E14" s="14" t="s">
        <v>13</v>
      </c>
      <c r="F14" s="14" t="s">
        <v>6</v>
      </c>
      <c r="G14" s="13" t="s">
        <v>1</v>
      </c>
      <c r="H14" s="13" t="s">
        <v>106</v>
      </c>
      <c r="I14" s="19">
        <v>333626</v>
      </c>
      <c r="J14" s="13" t="s">
        <v>72</v>
      </c>
    </row>
    <row r="15" spans="2:10" x14ac:dyDescent="0.2">
      <c r="I15" s="22"/>
    </row>
    <row r="16" spans="2:10" x14ac:dyDescent="0.2">
      <c r="B16" s="1" t="s">
        <v>21</v>
      </c>
      <c r="I16" s="22"/>
    </row>
    <row r="17" spans="2:14" x14ac:dyDescent="0.2">
      <c r="C17" s="13" t="s">
        <v>5</v>
      </c>
      <c r="D17" s="14" t="s">
        <v>17</v>
      </c>
      <c r="E17" s="14" t="s">
        <v>18</v>
      </c>
      <c r="F17" s="15" t="s">
        <v>3</v>
      </c>
      <c r="G17" s="25" t="s">
        <v>4</v>
      </c>
      <c r="H17" s="13" t="s">
        <v>73</v>
      </c>
      <c r="I17" s="32">
        <v>29277</v>
      </c>
      <c r="J17" s="25" t="s">
        <v>44</v>
      </c>
    </row>
    <row r="18" spans="2:14" x14ac:dyDescent="0.2">
      <c r="C18" s="13" t="s">
        <v>5</v>
      </c>
      <c r="D18" s="14"/>
      <c r="E18" s="14" t="s">
        <v>18</v>
      </c>
      <c r="F18" s="17" t="s">
        <v>128</v>
      </c>
      <c r="G18" s="13" t="s">
        <v>109</v>
      </c>
      <c r="H18" s="13" t="s">
        <v>116</v>
      </c>
      <c r="I18" s="18">
        <v>8600</v>
      </c>
      <c r="J18" s="13" t="s">
        <v>112</v>
      </c>
    </row>
    <row r="19" spans="2:14" x14ac:dyDescent="0.2">
      <c r="C19" s="13" t="s">
        <v>2</v>
      </c>
      <c r="D19" s="14" t="s">
        <v>17</v>
      </c>
      <c r="E19" s="14" t="s">
        <v>18</v>
      </c>
      <c r="F19" s="17" t="s">
        <v>101</v>
      </c>
      <c r="G19" s="13" t="s">
        <v>102</v>
      </c>
      <c r="H19" s="13" t="s">
        <v>103</v>
      </c>
      <c r="I19" s="18">
        <v>5400</v>
      </c>
      <c r="J19" s="13" t="s">
        <v>112</v>
      </c>
    </row>
    <row r="20" spans="2:14" x14ac:dyDescent="0.2">
      <c r="C20" s="13" t="s">
        <v>2</v>
      </c>
      <c r="D20" s="14"/>
      <c r="E20" s="14" t="s">
        <v>18</v>
      </c>
      <c r="F20" s="17" t="s">
        <v>110</v>
      </c>
      <c r="G20" s="13" t="s">
        <v>109</v>
      </c>
      <c r="H20" s="16" t="s">
        <v>127</v>
      </c>
      <c r="I20" s="44">
        <v>10000</v>
      </c>
      <c r="J20" s="13" t="s">
        <v>112</v>
      </c>
    </row>
    <row r="21" spans="2:14" x14ac:dyDescent="0.2">
      <c r="C21" s="13" t="s">
        <v>2</v>
      </c>
      <c r="D21" s="14"/>
      <c r="E21" s="14" t="s">
        <v>18</v>
      </c>
      <c r="F21" s="17" t="s">
        <v>111</v>
      </c>
      <c r="G21" s="13" t="s">
        <v>114</v>
      </c>
      <c r="H21" s="16" t="s">
        <v>115</v>
      </c>
      <c r="I21" s="44">
        <v>15000</v>
      </c>
      <c r="J21" s="13" t="s">
        <v>113</v>
      </c>
    </row>
    <row r="22" spans="2:14" ht="25.5" x14ac:dyDescent="0.2">
      <c r="C22" s="13" t="s">
        <v>62</v>
      </c>
      <c r="D22" s="14"/>
      <c r="E22" s="14" t="s">
        <v>49</v>
      </c>
      <c r="F22" s="17" t="s">
        <v>34</v>
      </c>
      <c r="G22" s="13" t="s">
        <v>35</v>
      </c>
      <c r="H22" s="13" t="s">
        <v>108</v>
      </c>
      <c r="I22" s="18">
        <v>185348.33</v>
      </c>
      <c r="J22" s="13" t="s">
        <v>38</v>
      </c>
    </row>
    <row r="23" spans="2:14" ht="25.5" x14ac:dyDescent="0.2">
      <c r="C23" s="13" t="s">
        <v>63</v>
      </c>
      <c r="D23" s="14"/>
      <c r="E23" s="14" t="s">
        <v>50</v>
      </c>
      <c r="F23" s="17" t="s">
        <v>37</v>
      </c>
      <c r="G23" s="13" t="s">
        <v>36</v>
      </c>
      <c r="H23" s="13" t="s">
        <v>108</v>
      </c>
      <c r="I23" s="18">
        <v>63018.51</v>
      </c>
      <c r="J23" s="13" t="s">
        <v>45</v>
      </c>
    </row>
    <row r="24" spans="2:14" s="2" customFormat="1" ht="25.5" x14ac:dyDescent="0.2">
      <c r="C24" s="16" t="s">
        <v>64</v>
      </c>
      <c r="D24" s="34"/>
      <c r="E24" s="34" t="s">
        <v>55</v>
      </c>
      <c r="F24" s="34" t="s">
        <v>56</v>
      </c>
      <c r="G24" s="13" t="s">
        <v>57</v>
      </c>
      <c r="H24" s="13" t="s">
        <v>74</v>
      </c>
      <c r="I24" s="20">
        <v>73373.960000000006</v>
      </c>
      <c r="J24" s="13" t="s">
        <v>58</v>
      </c>
    </row>
    <row r="25" spans="2:14" s="2" customFormat="1" ht="25.5" x14ac:dyDescent="0.2">
      <c r="C25" s="16" t="s">
        <v>64</v>
      </c>
      <c r="D25" s="14"/>
      <c r="E25" s="14" t="s">
        <v>59</v>
      </c>
      <c r="F25" s="14" t="s">
        <v>60</v>
      </c>
      <c r="G25" s="13" t="s">
        <v>66</v>
      </c>
      <c r="H25" s="13" t="s">
        <v>75</v>
      </c>
      <c r="I25" s="18">
        <v>111591.25</v>
      </c>
      <c r="J25" s="13" t="s">
        <v>61</v>
      </c>
    </row>
    <row r="26" spans="2:14" ht="25.5" x14ac:dyDescent="0.2">
      <c r="C26" s="13" t="s">
        <v>63</v>
      </c>
      <c r="D26" s="14"/>
      <c r="E26" s="14" t="s">
        <v>82</v>
      </c>
      <c r="F26" s="14" t="s">
        <v>83</v>
      </c>
      <c r="G26" s="13" t="s">
        <v>51</v>
      </c>
      <c r="H26" s="13" t="s">
        <v>81</v>
      </c>
      <c r="I26" s="18">
        <v>36577.660000000003</v>
      </c>
      <c r="J26" s="25" t="s">
        <v>84</v>
      </c>
    </row>
    <row r="27" spans="2:14" x14ac:dyDescent="0.2">
      <c r="F27" s="5"/>
      <c r="I27" s="21"/>
    </row>
    <row r="28" spans="2:14" x14ac:dyDescent="0.2">
      <c r="F28" s="5"/>
      <c r="G28" s="2" t="s">
        <v>23</v>
      </c>
      <c r="I28" s="21">
        <f>SUM(I3:I11)+I14+SUM(I22:I26)</f>
        <v>1254031.54</v>
      </c>
      <c r="N28" s="12"/>
    </row>
    <row r="29" spans="2:14" x14ac:dyDescent="0.2">
      <c r="F29" s="5"/>
      <c r="G29" s="2" t="s">
        <v>24</v>
      </c>
      <c r="I29" s="21">
        <f>0</f>
        <v>0</v>
      </c>
    </row>
    <row r="30" spans="2:14" x14ac:dyDescent="0.2">
      <c r="F30" s="5"/>
      <c r="G30" s="2" t="s">
        <v>25</v>
      </c>
      <c r="I30" s="21">
        <f>SUM(I17:I21)</f>
        <v>68277</v>
      </c>
    </row>
    <row r="31" spans="2:14" ht="13.5" thickBot="1" x14ac:dyDescent="0.25">
      <c r="B31" s="7"/>
      <c r="C31" s="8"/>
      <c r="D31" s="9"/>
      <c r="E31" s="9"/>
      <c r="F31" s="10"/>
      <c r="G31" s="23" t="s">
        <v>19</v>
      </c>
      <c r="H31" s="23"/>
      <c r="I31" s="24">
        <f>SUM(I3:I26)</f>
        <v>1322308.5399999998</v>
      </c>
      <c r="J31" s="23"/>
    </row>
    <row r="32" spans="2:14" ht="13.5" thickTop="1" x14ac:dyDescent="0.2">
      <c r="C32" s="47"/>
      <c r="D32" s="47"/>
      <c r="E32" s="47"/>
      <c r="F32" s="47"/>
      <c r="G32" s="47"/>
      <c r="H32" s="31"/>
      <c r="I32" s="4"/>
      <c r="J32" s="31"/>
    </row>
    <row r="33" spans="6:10" x14ac:dyDescent="0.2">
      <c r="F33" s="5"/>
      <c r="G33" s="6"/>
      <c r="H33" s="6"/>
      <c r="I33" s="4"/>
      <c r="J33" s="6"/>
    </row>
    <row r="34" spans="6:10" x14ac:dyDescent="0.2">
      <c r="I34" s="4"/>
    </row>
    <row r="36" spans="6:10" x14ac:dyDescent="0.2">
      <c r="I36" s="4"/>
    </row>
  </sheetData>
  <sortState xmlns:xlrd2="http://schemas.microsoft.com/office/spreadsheetml/2017/richdata2" ref="C3:G16">
    <sortCondition ref="C3:C16"/>
  </sortState>
  <mergeCells count="1">
    <mergeCell ref="C32:G32"/>
  </mergeCells>
  <pageMargins left="0.25" right="0.25" top="0.75" bottom="0.75" header="0.3" footer="0.3"/>
  <pageSetup paperSize="5" scale="52" orientation="landscape" r:id="rId1"/>
  <headerFooter>
    <oddHeader xml:space="preserve">&amp;L&amp;"Times New Roman,Bold"SISKIYOU RESOURCE CONSERVATION DISTRICT - OPEN AGREEMENTS&amp;R&amp;"Times New Roman,Regular"UPDATED 7/15/20    
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M22"/>
  <sheetViews>
    <sheetView showGridLines="0" view="pageLayout" zoomScale="90" zoomScaleNormal="80" zoomScalePageLayoutView="90" workbookViewId="0">
      <selection activeCell="C12" sqref="C12"/>
    </sheetView>
  </sheetViews>
  <sheetFormatPr defaultColWidth="8.7109375" defaultRowHeight="12.75" x14ac:dyDescent="0.2"/>
  <cols>
    <col min="1" max="1" width="0.140625" style="1" customWidth="1"/>
    <col min="2" max="2" width="3.5703125" style="1" customWidth="1"/>
    <col min="3" max="3" width="43" style="2" customWidth="1"/>
    <col min="4" max="4" width="8.42578125" style="3" hidden="1" customWidth="1"/>
    <col min="5" max="5" width="7.28515625" style="3" hidden="1" customWidth="1"/>
    <col min="6" max="6" width="36" style="2" customWidth="1"/>
    <col min="7" max="7" width="15.85546875" style="2" customWidth="1"/>
    <col min="8" max="8" width="13" style="11" customWidth="1"/>
    <col min="9" max="9" width="56.28515625" style="2" customWidth="1"/>
    <col min="10" max="12" width="8.7109375" style="1"/>
    <col min="13" max="13" width="12.42578125" style="1" bestFit="1" customWidth="1"/>
    <col min="14" max="16384" width="8.7109375" style="1"/>
  </cols>
  <sheetData>
    <row r="1" spans="2:13" s="26" customFormat="1" ht="26.25" thickBot="1" x14ac:dyDescent="0.25">
      <c r="B1" s="27" t="s">
        <v>39</v>
      </c>
      <c r="C1" s="28"/>
      <c r="D1" s="29" t="s">
        <v>11</v>
      </c>
      <c r="E1" s="29" t="s">
        <v>48</v>
      </c>
      <c r="F1" s="28" t="s">
        <v>42</v>
      </c>
      <c r="G1" s="28" t="s">
        <v>40</v>
      </c>
      <c r="H1" s="30" t="s">
        <v>41</v>
      </c>
      <c r="I1" s="28" t="s">
        <v>28</v>
      </c>
    </row>
    <row r="2" spans="2:13" x14ac:dyDescent="0.2">
      <c r="B2" s="33" t="s">
        <v>10</v>
      </c>
      <c r="C2" s="33"/>
      <c r="F2" s="33"/>
      <c r="G2" s="33"/>
      <c r="H2" s="4"/>
      <c r="I2" s="33"/>
    </row>
    <row r="3" spans="2:13" ht="25.5" x14ac:dyDescent="0.2">
      <c r="B3" s="33"/>
      <c r="C3" s="13" t="s">
        <v>14</v>
      </c>
      <c r="D3" s="34">
        <v>15.608000000000001</v>
      </c>
      <c r="E3" s="34"/>
      <c r="F3" s="13" t="s">
        <v>78</v>
      </c>
      <c r="G3" s="13" t="s">
        <v>117</v>
      </c>
      <c r="H3" s="45">
        <v>20000</v>
      </c>
      <c r="I3" s="13" t="s">
        <v>80</v>
      </c>
    </row>
    <row r="4" spans="2:13" ht="25.5" x14ac:dyDescent="0.2">
      <c r="B4" s="33"/>
      <c r="C4" s="13" t="s">
        <v>14</v>
      </c>
      <c r="D4" s="34">
        <v>15.663</v>
      </c>
      <c r="E4" s="34"/>
      <c r="F4" s="13" t="s">
        <v>118</v>
      </c>
      <c r="G4" s="13" t="s">
        <v>121</v>
      </c>
      <c r="H4" s="45">
        <v>7010.64</v>
      </c>
      <c r="I4" s="25" t="s">
        <v>46</v>
      </c>
    </row>
    <row r="5" spans="2:13" ht="25.5" x14ac:dyDescent="0.2">
      <c r="B5" s="33"/>
      <c r="C5" s="13" t="s">
        <v>14</v>
      </c>
      <c r="D5" s="39"/>
      <c r="E5" s="40"/>
      <c r="F5" s="13" t="s">
        <v>119</v>
      </c>
      <c r="G5" s="13" t="s">
        <v>120</v>
      </c>
      <c r="H5" s="45">
        <v>18097.8</v>
      </c>
      <c r="I5" s="25" t="s">
        <v>79</v>
      </c>
    </row>
    <row r="6" spans="2:13" ht="38.25" x14ac:dyDescent="0.2">
      <c r="B6" s="33"/>
      <c r="C6" s="13" t="s">
        <v>14</v>
      </c>
      <c r="D6" s="37"/>
      <c r="E6" s="37"/>
      <c r="F6" s="13" t="s">
        <v>122</v>
      </c>
      <c r="G6" s="13" t="s">
        <v>117</v>
      </c>
      <c r="H6" s="46">
        <v>153924.87</v>
      </c>
      <c r="I6" s="13" t="s">
        <v>61</v>
      </c>
    </row>
    <row r="7" spans="2:13" x14ac:dyDescent="0.2">
      <c r="B7" s="33"/>
      <c r="D7" s="37"/>
      <c r="E7" s="37"/>
      <c r="H7" s="38"/>
    </row>
    <row r="8" spans="2:13" x14ac:dyDescent="0.2">
      <c r="B8" s="33" t="s">
        <v>20</v>
      </c>
      <c r="D8" s="37"/>
      <c r="E8" s="37"/>
      <c r="F8" s="6"/>
      <c r="G8" s="6"/>
      <c r="H8" s="41"/>
      <c r="I8" s="6"/>
    </row>
    <row r="9" spans="2:13" ht="36" customHeight="1" x14ac:dyDescent="0.2">
      <c r="B9" s="33"/>
      <c r="C9" s="13" t="s">
        <v>123</v>
      </c>
      <c r="D9" s="34"/>
      <c r="E9" s="34">
        <v>43642</v>
      </c>
      <c r="F9" s="13" t="s">
        <v>124</v>
      </c>
      <c r="G9" s="13" t="s">
        <v>125</v>
      </c>
      <c r="H9" s="42">
        <v>15000</v>
      </c>
      <c r="I9" s="13" t="s">
        <v>126</v>
      </c>
    </row>
    <row r="10" spans="2:13" x14ac:dyDescent="0.2">
      <c r="B10" s="33"/>
      <c r="D10" s="37"/>
      <c r="E10" s="37"/>
      <c r="H10" s="41"/>
    </row>
    <row r="11" spans="2:13" x14ac:dyDescent="0.2">
      <c r="B11" s="33" t="s">
        <v>21</v>
      </c>
      <c r="D11" s="37"/>
      <c r="E11" s="37"/>
      <c r="H11" s="41"/>
    </row>
    <row r="12" spans="2:13" x14ac:dyDescent="0.2">
      <c r="B12" s="33"/>
      <c r="C12" s="13"/>
      <c r="D12" s="34"/>
      <c r="E12" s="34"/>
      <c r="F12" s="13"/>
      <c r="G12" s="13"/>
      <c r="H12" s="42"/>
      <c r="I12" s="13"/>
    </row>
    <row r="13" spans="2:13" x14ac:dyDescent="0.2">
      <c r="B13" s="33"/>
      <c r="C13" s="33"/>
      <c r="F13" s="33"/>
      <c r="G13" s="33"/>
      <c r="H13" s="4"/>
      <c r="I13" s="33"/>
    </row>
    <row r="14" spans="2:13" x14ac:dyDescent="0.2">
      <c r="B14" s="33"/>
      <c r="C14" s="33"/>
      <c r="F14" s="33" t="s">
        <v>23</v>
      </c>
      <c r="G14" s="33"/>
      <c r="H14" s="4">
        <f>SUM(H3:H6)</f>
        <v>199033.31</v>
      </c>
      <c r="I14" s="33"/>
      <c r="M14" s="12"/>
    </row>
    <row r="15" spans="2:13" x14ac:dyDescent="0.2">
      <c r="B15" s="33"/>
      <c r="C15" s="33"/>
      <c r="F15" s="33" t="s">
        <v>24</v>
      </c>
      <c r="G15" s="33"/>
      <c r="H15" s="4">
        <f>H9</f>
        <v>15000</v>
      </c>
      <c r="I15" s="33"/>
    </row>
    <row r="16" spans="2:13" x14ac:dyDescent="0.2">
      <c r="B16" s="33"/>
      <c r="C16" s="33"/>
      <c r="F16" s="33" t="s">
        <v>25</v>
      </c>
      <c r="G16" s="33"/>
      <c r="H16" s="4">
        <f>H12</f>
        <v>0</v>
      </c>
      <c r="I16" s="33"/>
    </row>
    <row r="17" spans="2:9" ht="13.5" thickBot="1" x14ac:dyDescent="0.25">
      <c r="B17" s="35"/>
      <c r="C17" s="35"/>
      <c r="D17" s="9"/>
      <c r="E17" s="9"/>
      <c r="F17" s="36" t="s">
        <v>19</v>
      </c>
      <c r="G17" s="36"/>
      <c r="H17" s="43">
        <f>SUM(H14:H16)</f>
        <v>214033.31</v>
      </c>
      <c r="I17" s="36"/>
    </row>
    <row r="18" spans="2:9" ht="13.5" thickTop="1" x14ac:dyDescent="0.2">
      <c r="C18" s="47"/>
      <c r="D18" s="47"/>
      <c r="E18" s="47"/>
      <c r="F18" s="47"/>
      <c r="G18" s="31"/>
      <c r="H18" s="4"/>
      <c r="I18" s="31"/>
    </row>
    <row r="19" spans="2:9" x14ac:dyDescent="0.2">
      <c r="F19" s="6"/>
      <c r="G19" s="6"/>
      <c r="H19" s="4"/>
      <c r="I19" s="6"/>
    </row>
    <row r="20" spans="2:9" x14ac:dyDescent="0.2">
      <c r="H20" s="4"/>
    </row>
    <row r="22" spans="2:9" x14ac:dyDescent="0.2">
      <c r="H22" s="4"/>
    </row>
  </sheetData>
  <mergeCells count="1">
    <mergeCell ref="C18:F18"/>
  </mergeCells>
  <pageMargins left="0.25" right="0.25" top="0.75" bottom="0.75" header="0.3" footer="0.3"/>
  <pageSetup paperSize="5" orientation="landscape" r:id="rId1"/>
  <headerFooter>
    <oddHeader xml:space="preserve">&amp;L&amp;"Times New Roman,Bold"SISKIYOU RESOURCE CONSERVATION DISTRICT - SUBMITTED FUNDING APPLICATIONS&amp;R&amp;"Times New Roman,Regular"UPDATED 7/15/20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OPEN AGREEMENTS</vt:lpstr>
      <vt:lpstr>PROPOSALS</vt:lpstr>
      <vt:lpstr>Sheet1</vt:lpstr>
      <vt:lpstr>'OPEN AGREEMENTS'!Print_Area</vt:lpstr>
      <vt:lpstr>PROPOSALS!Print_Area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</dc:creator>
  <cp:lastModifiedBy>User</cp:lastModifiedBy>
  <cp:lastPrinted>2020-07-16T00:50:09Z</cp:lastPrinted>
  <dcterms:created xsi:type="dcterms:W3CDTF">2014-09-18T00:13:39Z</dcterms:created>
  <dcterms:modified xsi:type="dcterms:W3CDTF">2020-07-16T18:10:03Z</dcterms:modified>
  <cp:contentStatus/>
</cp:coreProperties>
</file>